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B6C61DBE-11F1-45E4-9ACA-7F617460149B}" xr6:coauthVersionLast="44" xr6:coauthVersionMax="44" xr10:uidLastSave="{00000000-0000-0000-0000-000000000000}"/>
  <bookViews>
    <workbookView xWindow="0" yWindow="990" windowWidth="28800" windowHeight="11550" activeTab="1" xr2:uid="{9CAA9FE1-AFBE-4A92-8C0F-3720E15994D3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D10" i="3" l="1"/>
  <c r="D28" i="3"/>
  <c r="G10" i="3"/>
  <c r="G58" i="3" s="1"/>
  <c r="G28" i="3"/>
  <c r="C10" i="2"/>
  <c r="H74" i="2"/>
  <c r="D10" i="2"/>
  <c r="D61" i="2" s="1"/>
  <c r="H10" i="2"/>
  <c r="C19" i="2"/>
  <c r="G58" i="2"/>
  <c r="C16" i="2"/>
  <c r="H58" i="2"/>
  <c r="H61" i="2" s="1"/>
  <c r="G75" i="2"/>
  <c r="H75" i="2"/>
  <c r="C33" i="2"/>
  <c r="C61" i="2" s="1"/>
  <c r="G10" i="2"/>
  <c r="G44" i="2" s="1"/>
  <c r="D33" i="2"/>
  <c r="H44" i="2"/>
  <c r="D58" i="3" l="1"/>
  <c r="F26" i="3"/>
  <c r="G61" i="2"/>
  <c r="G61" i="3" l="1"/>
  <c r="D61" i="3"/>
</calcChain>
</file>

<file path=xl/sharedStrings.xml><?xml version="1.0" encoding="utf-8"?>
<sst xmlns="http://schemas.openxmlformats.org/spreadsheetml/2006/main" count="175" uniqueCount="151">
  <si>
    <t>FONDO DE GARANTIAS DE INSTITUCIONES FINANCIERAS</t>
  </si>
  <si>
    <t>REPORTE ESTADO DE SITUACION FINANCIERA*</t>
  </si>
  <si>
    <t>( Cifras expresadas en pesos)</t>
  </si>
  <si>
    <t>30 de abril de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</si>
  <si>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</si>
  <si>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</si>
  <si>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</si>
  <si>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</si>
  <si>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</si>
  <si>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</si>
  <si>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</si>
  <si>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</si>
  <si>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</si>
  <si>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</si>
  <si>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</si>
  <si>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</si>
  <si>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</si>
  <si>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</si>
  <si>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</si>
  <si>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</si>
  <si>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</si>
  <si>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</si>
  <si>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</si>
  <si>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</si>
  <si>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</si>
  <si>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</si>
  <si>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</si>
  <si>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</si>
  <si>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</si>
  <si>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</si>
  <si>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</si>
  <si>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</si>
  <si>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</si>
  <si>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</si>
  <si>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</si>
  <si>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</si>
  <si>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</si>
  <si>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</si>
  <si>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</si>
  <si>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</si>
  <si>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</si>
  <si>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</si>
  <si>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</si>
  <si>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</si>
  <si>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</si>
  <si>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</si>
  <si>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</si>
  <si>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</si>
  <si>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</si>
  <si>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</si>
  <si>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</si>
  <si>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</si>
  <si>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</si>
  <si>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</si>
  <si>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</si>
  <si>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</si>
  <si>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</si>
  <si>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</si>
  <si>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</si>
  <si>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</si>
  <si>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</si>
  <si>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</si>
  <si>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</si>
  <si>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</si>
  <si>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</si>
  <si>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</si>
  <si>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</si>
  <si>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</si>
  <si>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</si>
  <si>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</si>
  <si>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</si>
  <si>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</si>
  <si>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</si>
  <si>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</si>
  <si>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</si>
  <si>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</si>
  <si>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</si>
  <si>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</si>
  <si>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</si>
  <si>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</si>
  <si>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</si>
  <si>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</si>
  <si>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</si>
  <si>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</si>
  <si>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</si>
  <si>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</si>
  <si>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</si>
  <si>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</si>
  <si>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</si>
  <si>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</si>
  <si>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</si>
  <si>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</si>
  <si>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</si>
  <si>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</si>
  <si>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</si>
  <si>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</si>
  <si>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</si>
  <si>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</si>
  <si>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</si>
  <si>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</si>
  <si>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</si>
  <si>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</si>
  <si>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</si>
  <si>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</si>
  <si>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</si>
  <si>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</si>
  <si>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</si>
  <si>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</si>
  <si>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</si>
  <si>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</si>
  <si>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</si>
  <si>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</si>
  <si>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</si>
  <si>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</si>
  <si>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</si>
  <si>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</si>
  <si>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</si>
  <si>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</si>
  <si>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</si>
  <si>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</si>
  <si>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</si>
  <si>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Por el método de participación patrimonial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</si>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</sst>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/>
    <xf numFmtId="37" fontId="8" fillId="2" borderId="0" xfId="1" applyNumberFormat="1" applyFont="1" applyFill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/>
    <xf numFmtId="1" fontId="5" fillId="2" borderId="0" xfId="0" applyNumberFormat="1" applyFont="1" applyFill="1"/>
    <xf numFmtId="43" fontId="5" fillId="2" borderId="0" xfId="1" applyFont="1" applyFill="1" applyAlignment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/>
    </xf>
    <xf numFmtId="43" fontId="5" fillId="2" borderId="0" xfId="1" applyFont="1" applyFill="1"/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Alignment="1">
      <alignment horizontal="left"/>
    </xf>
    <xf numFmtId="165" fontId="5" fillId="2" borderId="0" xfId="0" applyNumberFormat="1" applyFont="1" applyFill="1"/>
    <xf numFmtId="1" fontId="3" fillId="2" borderId="0" xfId="0" applyNumberFormat="1" applyFont="1" applyFill="1"/>
    <xf numFmtId="166" fontId="3" fillId="2" borderId="0" xfId="1" applyNumberFormat="1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Alignment="1">
      <alignment horizontal="right"/>
    </xf>
  </cellXfs>
  <cellStyles count="4">
    <cellStyle name="Millares" xfId="1" builtinId="3"/>
    <cellStyle name="Millares 2" xfId="3" xr:uid="{E5D9C65F-4A10-478E-8A5F-46F9497A3B81}"/>
    <cellStyle name="Normal" xfId="0" builtinId="0"/>
    <cellStyle name="Normal_BALFIRMAS" xfId="2" xr:uid="{5BB8722D-7872-434A-87B6-5A1DB559C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8D0A-6C4A-4838-A3C8-4B3B30882C4C}">
  <dimension ref="B1:I92"/>
  <sheetViews>
    <sheetView workbookViewId="0">
      <selection activeCell="E10" sqref="E10:E86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30 de abril de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30408381658.300156</v>
      </c>
      <c r="D10" s="6">
        <f>+D11+D12+D13</f>
        <v>15383350823.269794</v>
      </c>
      <c r="E10" s="12"/>
      <c r="F10" s="11" t="s">
        <v>8</v>
      </c>
      <c r="G10" s="6">
        <f>+G11+G12</f>
        <v>38111867118.080872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37972711033.023743</v>
      </c>
      <c r="H11" s="14">
        <v>94056650498.715622</v>
      </c>
    </row>
    <row r="12" spans="2:8" x14ac:dyDescent="0.25">
      <c r="B12" s="13" t="s">
        <v>11</v>
      </c>
      <c r="C12" s="14">
        <v>3783923424.6000385</v>
      </c>
      <c r="D12" s="14">
        <v>4346658679.5597935</v>
      </c>
      <c r="E12" s="16"/>
      <c r="F12" s="15" t="s">
        <v>12</v>
      </c>
      <c r="G12" s="14">
        <v>139156085.05712765</v>
      </c>
      <c r="H12" s="14">
        <v>3.0530000000000001E-5</v>
      </c>
    </row>
    <row r="13" spans="2:8" x14ac:dyDescent="0.25">
      <c r="B13" s="13" t="s">
        <v>13</v>
      </c>
      <c r="C13" s="14">
        <v>26620069218.700115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3941015352.753602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1827644195.6400001</v>
      </c>
      <c r="H15" s="14">
        <v>1415632785.6300001</v>
      </c>
    </row>
    <row r="16" spans="2:8" x14ac:dyDescent="0.25">
      <c r="B16" s="4" t="s">
        <v>17</v>
      </c>
      <c r="C16" s="17">
        <f>+C17</f>
        <v>848684255277.51624</v>
      </c>
      <c r="D16" s="17">
        <v>539547102636.98102</v>
      </c>
      <c r="E16" s="16"/>
      <c r="F16" s="15" t="s">
        <v>18</v>
      </c>
      <c r="G16" s="14">
        <v>59262819</v>
      </c>
      <c r="H16" s="14">
        <v>1960820629.3399999</v>
      </c>
    </row>
    <row r="17" spans="2:8" x14ac:dyDescent="0.25">
      <c r="B17" s="13" t="s">
        <v>19</v>
      </c>
      <c r="C17" s="14">
        <v>848684255277.51624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959803041.84999979</v>
      </c>
      <c r="H18" s="14">
        <v>261474453.49000078</v>
      </c>
    </row>
    <row r="19" spans="2:8" x14ac:dyDescent="0.25">
      <c r="B19" s="4" t="s">
        <v>22</v>
      </c>
      <c r="C19" s="17">
        <f>+SUM(C20:C32)</f>
        <v>25417241030420.176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177284424872.23001</v>
      </c>
      <c r="D20" s="14">
        <v>156094425568.45996</v>
      </c>
      <c r="E20" s="16"/>
      <c r="F20" s="15" t="s">
        <v>25</v>
      </c>
      <c r="G20" s="14">
        <v>440854254.43000001</v>
      </c>
      <c r="H20" s="14">
        <v>718228256.41000009</v>
      </c>
    </row>
    <row r="21" spans="2:8" ht="26.25" x14ac:dyDescent="0.25">
      <c r="B21" s="19" t="s">
        <v>26</v>
      </c>
      <c r="C21" s="14">
        <v>238210324.8099997</v>
      </c>
      <c r="D21" s="14">
        <v>242796200.73999634</v>
      </c>
      <c r="E21" s="20"/>
      <c r="F21" s="21" t="s">
        <v>27</v>
      </c>
      <c r="G21" s="14">
        <v>390849040.48000151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36537902247.009987</v>
      </c>
      <c r="D23" s="14">
        <v>37078629603.119926</v>
      </c>
      <c r="E23" s="16"/>
      <c r="F23" s="5" t="s">
        <v>31</v>
      </c>
      <c r="G23" s="14">
        <v>0</v>
      </c>
      <c r="H23" s="14">
        <v>0</v>
      </c>
    </row>
    <row r="24" spans="2:8" ht="49.5" customHeight="1" x14ac:dyDescent="0.25">
      <c r="B24" s="19" t="s">
        <v>32</v>
      </c>
      <c r="C24" s="14">
        <v>25128865423803.289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950837058</v>
      </c>
      <c r="H25" s="14">
        <v>958730952</v>
      </c>
    </row>
    <row r="26" spans="2:8" ht="26.25" x14ac:dyDescent="0.25">
      <c r="B26" s="13" t="s">
        <v>35</v>
      </c>
      <c r="C26" s="14">
        <v>49696253363.550003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-2.5000000000000001E-3</v>
      </c>
      <c r="D27" s="14">
        <v>36521511.307187252</v>
      </c>
      <c r="E27" s="16"/>
      <c r="F27" s="15" t="s">
        <v>37</v>
      </c>
      <c r="G27" s="14">
        <v>5946469</v>
      </c>
      <c r="H27" s="14">
        <v>6468741</v>
      </c>
    </row>
    <row r="28" spans="2:8" x14ac:dyDescent="0.25">
      <c r="B28" s="13" t="s">
        <v>38</v>
      </c>
      <c r="C28" s="14">
        <v>26429837292.828747</v>
      </c>
      <c r="D28" s="14">
        <v>22951261761.087498</v>
      </c>
      <c r="E28" s="16"/>
      <c r="F28" s="15" t="s">
        <v>39</v>
      </c>
      <c r="G28" s="14">
        <v>110434825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4417391</v>
      </c>
      <c r="H29" s="14">
        <v>31679100</v>
      </c>
    </row>
    <row r="30" spans="2:8" x14ac:dyDescent="0.25">
      <c r="B30" s="13" t="s">
        <v>42</v>
      </c>
      <c r="C30" s="14">
        <v>13325139666.599998</v>
      </c>
      <c r="D30" s="14">
        <v>13325139666.719999</v>
      </c>
      <c r="E30" s="16"/>
      <c r="F30" s="15" t="s">
        <v>43</v>
      </c>
      <c r="G30" s="14">
        <v>700269227</v>
      </c>
      <c r="H30" s="14">
        <v>621817851</v>
      </c>
    </row>
    <row r="31" spans="2:8" x14ac:dyDescent="0.25">
      <c r="B31" s="13" t="s">
        <v>44</v>
      </c>
      <c r="C31" s="14">
        <v>-7375099024.9600115</v>
      </c>
      <c r="D31" s="14">
        <v>-7483244496.6199818</v>
      </c>
      <c r="E31" s="16"/>
      <c r="F31" s="15" t="s">
        <v>45</v>
      </c>
      <c r="G31" s="14">
        <v>118978155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7460750</v>
      </c>
      <c r="H32" s="14">
        <v>0</v>
      </c>
    </row>
    <row r="33" spans="2:9" x14ac:dyDescent="0.25">
      <c r="B33" s="4" t="s">
        <v>48</v>
      </c>
      <c r="C33" s="17">
        <f>+SUM(C34:C45)</f>
        <v>432382993188.69019</v>
      </c>
      <c r="D33" s="17">
        <f>+SUM(D34:D45)</f>
        <v>631886096432.12988</v>
      </c>
      <c r="E33" s="16"/>
      <c r="F33" s="15" t="s">
        <v>49</v>
      </c>
      <c r="G33" s="14">
        <v>3330241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227456452.61002299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46473532232.470139</v>
      </c>
      <c r="D36" s="14">
        <v>67459729344.329956</v>
      </c>
      <c r="E36" s="16"/>
      <c r="F36" s="5" t="s">
        <v>53</v>
      </c>
      <c r="G36" s="17">
        <v>1534573482024.3601</v>
      </c>
      <c r="H36" s="14">
        <v>1533492268024.3601</v>
      </c>
    </row>
    <row r="37" spans="2:9" x14ac:dyDescent="0.25">
      <c r="B37" s="13" t="s">
        <v>18</v>
      </c>
      <c r="C37" s="14">
        <v>1274063487.97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19400</v>
      </c>
      <c r="D39" s="14">
        <v>1E-8</v>
      </c>
      <c r="E39" s="16"/>
      <c r="F39" s="15" t="s">
        <v>58</v>
      </c>
      <c r="G39" s="14">
        <v>1081214000</v>
      </c>
      <c r="H39" s="14">
        <v>-5.9999999999999997E-7</v>
      </c>
    </row>
    <row r="40" spans="2:9" x14ac:dyDescent="0.25">
      <c r="B40" s="13" t="s">
        <v>59</v>
      </c>
      <c r="C40" s="14">
        <v>0</v>
      </c>
      <c r="D40" s="14">
        <v>0</v>
      </c>
      <c r="E40" s="16"/>
      <c r="F40" s="5" t="s">
        <v>60</v>
      </c>
      <c r="G40" s="14">
        <v>72562062088.380005</v>
      </c>
      <c r="H40" s="14">
        <v>78379336263.410004</v>
      </c>
    </row>
    <row r="41" spans="2:9" x14ac:dyDescent="0.25">
      <c r="B41" s="13" t="s">
        <v>61</v>
      </c>
      <c r="C41" s="14">
        <v>5074736340.6899996</v>
      </c>
      <c r="D41" s="14">
        <v>5074736340.6899996</v>
      </c>
      <c r="E41" s="16"/>
      <c r="F41" s="15" t="s">
        <v>62</v>
      </c>
      <c r="G41" s="14">
        <v>11580750368.370001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60981311720.010002</v>
      </c>
      <c r="H42" s="14">
        <v>66797772243.040001</v>
      </c>
    </row>
    <row r="43" spans="2:9" x14ac:dyDescent="0.25">
      <c r="B43" s="13" t="s">
        <v>65</v>
      </c>
      <c r="C43" s="14">
        <v>384683410911.95001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858326</v>
      </c>
      <c r="D44" s="14">
        <v>383859861</v>
      </c>
      <c r="E44" s="16"/>
      <c r="F44" s="8" t="s">
        <v>66</v>
      </c>
      <c r="G44" s="22">
        <f>+G40+G36+G25+G14+G10</f>
        <v>1650139263641.5747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-6033038685.3299999</v>
      </c>
      <c r="D45" s="14">
        <v>-6033038685.3299999</v>
      </c>
      <c r="E45" s="16"/>
      <c r="F45" s="5"/>
      <c r="G45" s="5"/>
      <c r="H45" s="14">
        <v>0</v>
      </c>
    </row>
    <row r="46" spans="2:9" x14ac:dyDescent="0.25">
      <c r="B46" s="13"/>
      <c r="C46" s="14">
        <v>0</v>
      </c>
      <c r="D46" s="14">
        <v>0</v>
      </c>
      <c r="E46" s="16"/>
      <c r="F46" s="5"/>
      <c r="G46" s="14">
        <v>1650139263641.5825</v>
      </c>
      <c r="H46" s="14">
        <v>1712804714612.7295</v>
      </c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6553257618.6599998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-6553257618.6599998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14461766751.290001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14461766751.290001</v>
      </c>
      <c r="D52" s="14">
        <v>14728097910.859999</v>
      </c>
      <c r="E52" s="16"/>
      <c r="F52" s="15" t="s">
        <v>76</v>
      </c>
      <c r="G52" s="14">
        <v>2833598195954.0034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9309230386.5</v>
      </c>
      <c r="D55" s="14">
        <v>7939227406.0200005</v>
      </c>
      <c r="E55" s="16"/>
      <c r="F55" s="15" t="s">
        <v>79</v>
      </c>
      <c r="G55" s="14">
        <v>2263540469635.9897</v>
      </c>
      <c r="H55" s="14">
        <v>2920621175454.9204</v>
      </c>
      <c r="I55" s="23"/>
    </row>
    <row r="56" spans="2:9" x14ac:dyDescent="0.25">
      <c r="B56" s="13" t="s">
        <v>80</v>
      </c>
      <c r="C56" s="14">
        <v>9083974062.1800003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0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25102348394040.914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26752487657682.473</v>
      </c>
      <c r="D61" s="25">
        <f>+D55+D51+D47+D33+D19+D16+D10</f>
        <v>22440618469395.148</v>
      </c>
      <c r="E61" s="16"/>
      <c r="F61" s="8" t="s">
        <v>87</v>
      </c>
      <c r="G61" s="25">
        <f>+G58+G44</f>
        <v>26752487657682.488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14249623662594.449</v>
      </c>
      <c r="D71" s="14">
        <v>14249566754336.449</v>
      </c>
      <c r="E71" s="16"/>
      <c r="F71" s="5" t="s">
        <v>89</v>
      </c>
      <c r="G71" s="14">
        <v>741447455175.98999</v>
      </c>
      <c r="H71" s="14">
        <v>742889566668.71008</v>
      </c>
    </row>
    <row r="72" spans="2:8" hidden="1" x14ac:dyDescent="0.25">
      <c r="B72" s="26" t="s">
        <v>90</v>
      </c>
      <c r="C72" s="14">
        <v>741447455175.98999</v>
      </c>
      <c r="D72" s="14">
        <v>742889566668.71008</v>
      </c>
      <c r="E72" s="16"/>
      <c r="F72" s="27" t="s">
        <v>91</v>
      </c>
      <c r="G72" s="14">
        <v>14249623662594.449</v>
      </c>
      <c r="H72" s="14">
        <v>14249566754336.449</v>
      </c>
    </row>
    <row r="73" spans="2:8" hidden="1" x14ac:dyDescent="0.25">
      <c r="B73" s="4" t="s">
        <v>92</v>
      </c>
      <c r="C73" s="14">
        <v>50361100120711.391</v>
      </c>
      <c r="D73" s="14">
        <v>47270581848946.117</v>
      </c>
      <c r="E73" s="16"/>
      <c r="F73" s="5" t="s">
        <v>93</v>
      </c>
      <c r="G73" s="14">
        <v>2894715912232.4492</v>
      </c>
      <c r="H73" s="14">
        <v>4380338697969.082</v>
      </c>
    </row>
    <row r="74" spans="2:8" hidden="1" x14ac:dyDescent="0.25">
      <c r="B74" s="26" t="s">
        <v>94</v>
      </c>
      <c r="C74" s="14">
        <v>2894715912232.4492</v>
      </c>
      <c r="D74" s="14">
        <v>4380338697969.082</v>
      </c>
      <c r="E74" s="16"/>
      <c r="F74" s="27" t="s">
        <v>95</v>
      </c>
      <c r="G74" s="14">
        <v>50361100120711.391</v>
      </c>
      <c r="H74" s="14">
        <f>+D73</f>
        <v>47270581848946.117</v>
      </c>
    </row>
    <row r="75" spans="2:8" hidden="1" x14ac:dyDescent="0.25">
      <c r="B75" s="24" t="s">
        <v>96</v>
      </c>
      <c r="C75" s="14">
        <v>580701125621.85999</v>
      </c>
      <c r="D75" s="14">
        <v>577373366374.16003</v>
      </c>
      <c r="E75" s="16"/>
      <c r="F75" s="11" t="s">
        <v>97</v>
      </c>
      <c r="G75" s="28">
        <f>+C75</f>
        <v>580701125621.85999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7926-F352-4D03-AF07-2EAE5C3AC603}">
  <dimension ref="A1:J81"/>
  <sheetViews>
    <sheetView tabSelected="1" topLeftCell="A58" workbookViewId="0">
      <selection activeCell="D78" sqref="D78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 t="s">
        <v>107</v>
      </c>
      <c r="C6" s="49"/>
      <c r="D6" s="50"/>
      <c r="E6" s="50"/>
      <c r="F6" s="51"/>
      <c r="G6" s="49"/>
      <c r="H6" s="52"/>
      <c r="I6" s="50"/>
    </row>
    <row r="7" spans="1:10" ht="18" x14ac:dyDescent="0.25">
      <c r="B7" s="49"/>
      <c r="C7" s="49"/>
      <c r="D7" s="53">
        <v>43922</v>
      </c>
      <c r="E7" s="54"/>
      <c r="F7" s="51"/>
      <c r="G7" s="53">
        <v>43556</v>
      </c>
      <c r="H7" s="52"/>
      <c r="I7" s="50"/>
    </row>
    <row r="8" spans="1:10" x14ac:dyDescent="0.25">
      <c r="B8" s="55" t="s">
        <v>108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7"/>
      <c r="E9" s="50"/>
      <c r="F9" s="51"/>
      <c r="G9" s="49"/>
      <c r="H9" s="58"/>
      <c r="I9" s="50"/>
    </row>
    <row r="10" spans="1:10" x14ac:dyDescent="0.25">
      <c r="A10" s="59"/>
      <c r="B10" s="56" t="s">
        <v>130</v>
      </c>
      <c r="C10" s="59"/>
      <c r="D10" s="60">
        <f>+SUM(D11:D24)</f>
        <v>2491193419734.9878</v>
      </c>
      <c r="E10" s="60"/>
      <c r="F10" s="57"/>
      <c r="G10" s="60">
        <f>+SUM(G11:G24)</f>
        <v>1020778445357.0593</v>
      </c>
      <c r="H10" s="58"/>
      <c r="I10" s="61"/>
      <c r="J10" s="61"/>
    </row>
    <row r="11" spans="1:10" x14ac:dyDescent="0.25">
      <c r="A11" s="49"/>
      <c r="B11" s="62" t="s">
        <v>109</v>
      </c>
      <c r="C11" s="59"/>
      <c r="D11" s="57">
        <v>5248760685.3500032</v>
      </c>
      <c r="E11" s="57"/>
      <c r="F11" s="57"/>
      <c r="G11" s="57">
        <v>2254964449.7200007</v>
      </c>
      <c r="H11" s="58"/>
      <c r="I11" s="61"/>
    </row>
    <row r="12" spans="1:10" x14ac:dyDescent="0.25">
      <c r="A12" s="49"/>
      <c r="B12" s="62" t="s">
        <v>131</v>
      </c>
      <c r="C12" s="63"/>
      <c r="D12" s="57">
        <v>526125661957.28998</v>
      </c>
      <c r="E12" s="57"/>
      <c r="F12" s="49"/>
      <c r="G12" s="57">
        <v>205306781474.85001</v>
      </c>
      <c r="H12" s="58"/>
      <c r="I12" s="61"/>
    </row>
    <row r="13" spans="1:10" x14ac:dyDescent="0.25">
      <c r="A13" s="49"/>
      <c r="B13" s="62" t="s">
        <v>132</v>
      </c>
      <c r="C13" s="62"/>
      <c r="D13" s="57">
        <v>1291347042.3</v>
      </c>
      <c r="E13" s="57"/>
      <c r="F13" s="49"/>
      <c r="G13" s="57">
        <v>593993874.15999997</v>
      </c>
      <c r="H13" s="58"/>
      <c r="I13" s="61"/>
    </row>
    <row r="14" spans="1:10" x14ac:dyDescent="0.25">
      <c r="A14" s="49"/>
      <c r="B14" s="62" t="s">
        <v>133</v>
      </c>
      <c r="C14" s="49"/>
      <c r="D14" s="57">
        <v>2034872477.2999268</v>
      </c>
      <c r="E14" s="57"/>
      <c r="F14" s="49"/>
      <c r="G14" s="57">
        <v>1345615663.4799936</v>
      </c>
      <c r="H14" s="58"/>
      <c r="I14" s="61"/>
    </row>
    <row r="15" spans="1:10" x14ac:dyDescent="0.25">
      <c r="A15" s="49"/>
      <c r="B15" s="62" t="s">
        <v>134</v>
      </c>
      <c r="C15" s="49"/>
      <c r="D15" s="57">
        <v>101762744753.57764</v>
      </c>
      <c r="E15" s="57"/>
      <c r="F15" s="49"/>
      <c r="G15" s="57">
        <v>162978867539.42944</v>
      </c>
      <c r="H15" s="58"/>
      <c r="I15" s="61"/>
    </row>
    <row r="16" spans="1:10" x14ac:dyDescent="0.25">
      <c r="A16" s="49"/>
      <c r="B16" s="62" t="s">
        <v>110</v>
      </c>
      <c r="C16" s="49"/>
      <c r="D16" s="57">
        <v>0</v>
      </c>
      <c r="E16" s="57"/>
      <c r="F16" s="49"/>
      <c r="G16" s="57">
        <v>0</v>
      </c>
      <c r="H16" s="58"/>
      <c r="I16" s="61"/>
    </row>
    <row r="17" spans="1:9" x14ac:dyDescent="0.25">
      <c r="A17" s="49"/>
      <c r="B17" s="62" t="s">
        <v>135</v>
      </c>
      <c r="C17" s="49"/>
      <c r="D17" s="57">
        <v>1422260484175.9402</v>
      </c>
      <c r="E17" s="57"/>
      <c r="F17" s="49"/>
      <c r="G17" s="57">
        <v>237313338865.92004</v>
      </c>
      <c r="H17" s="58"/>
      <c r="I17" s="61"/>
    </row>
    <row r="18" spans="1:9" x14ac:dyDescent="0.25">
      <c r="A18" s="49"/>
      <c r="B18" s="62" t="s">
        <v>111</v>
      </c>
      <c r="D18" s="57">
        <v>1447807744.9200001</v>
      </c>
      <c r="E18" s="57"/>
      <c r="F18" s="49"/>
      <c r="G18" s="57">
        <v>1258477023.0699999</v>
      </c>
      <c r="H18" s="64"/>
      <c r="I18" s="61"/>
    </row>
    <row r="19" spans="1:9" x14ac:dyDescent="0.25">
      <c r="A19" s="49"/>
      <c r="B19" s="62" t="s">
        <v>112</v>
      </c>
      <c r="D19" s="57">
        <v>-3.0409999999999999E-5</v>
      </c>
      <c r="E19" s="57"/>
      <c r="F19" s="49"/>
      <c r="G19" s="57">
        <v>750109856.52993774</v>
      </c>
      <c r="H19" s="64"/>
      <c r="I19" s="61"/>
    </row>
    <row r="20" spans="1:9" x14ac:dyDescent="0.25">
      <c r="A20" s="49"/>
      <c r="B20" s="62" t="s">
        <v>136</v>
      </c>
      <c r="C20" s="62"/>
      <c r="D20" s="57">
        <v>389824232043.36005</v>
      </c>
      <c r="E20" s="57"/>
      <c r="G20" s="57">
        <v>371221383855.58002</v>
      </c>
      <c r="I20" s="61"/>
    </row>
    <row r="21" spans="1:9" x14ac:dyDescent="0.25">
      <c r="A21" s="49"/>
      <c r="B21" s="62" t="s">
        <v>113</v>
      </c>
      <c r="C21" s="62"/>
      <c r="D21" s="57">
        <v>0</v>
      </c>
      <c r="E21" s="57"/>
      <c r="F21" s="49"/>
      <c r="G21" s="57">
        <v>0</v>
      </c>
      <c r="H21" s="58"/>
      <c r="I21" s="61"/>
    </row>
    <row r="22" spans="1:9" x14ac:dyDescent="0.25">
      <c r="A22" s="49"/>
      <c r="B22" s="62" t="s">
        <v>114</v>
      </c>
      <c r="C22" s="62"/>
      <c r="D22" s="57">
        <v>0</v>
      </c>
      <c r="E22" s="57"/>
      <c r="F22" s="49"/>
      <c r="G22" s="57">
        <v>0</v>
      </c>
      <c r="H22" s="58"/>
      <c r="I22" s="61"/>
    </row>
    <row r="23" spans="1:9" x14ac:dyDescent="0.25">
      <c r="A23" s="49"/>
      <c r="B23" s="62" t="s">
        <v>64</v>
      </c>
      <c r="C23" s="62"/>
      <c r="D23" s="57">
        <v>41197508854.949997</v>
      </c>
      <c r="E23" s="57"/>
      <c r="F23" s="49"/>
      <c r="G23" s="57">
        <v>36985974254.68</v>
      </c>
      <c r="H23" s="58"/>
      <c r="I23" s="61"/>
    </row>
    <row r="24" spans="1:9" x14ac:dyDescent="0.25">
      <c r="A24" s="49"/>
      <c r="B24" s="62" t="s">
        <v>137</v>
      </c>
      <c r="C24" s="62"/>
      <c r="D24" s="57">
        <v>0</v>
      </c>
      <c r="E24" s="57"/>
      <c r="F24" s="49"/>
      <c r="G24" s="57">
        <v>768938499.63999999</v>
      </c>
      <c r="H24" s="58"/>
      <c r="I24" s="61"/>
    </row>
    <row r="25" spans="1:9" x14ac:dyDescent="0.25">
      <c r="B25" s="62"/>
      <c r="C25" s="62"/>
      <c r="D25" s="50"/>
      <c r="E25" s="50"/>
      <c r="F25" s="49"/>
      <c r="G25" s="62"/>
      <c r="H25" s="58"/>
      <c r="I25" s="61"/>
    </row>
    <row r="26" spans="1:9" x14ac:dyDescent="0.25">
      <c r="A26" s="51"/>
      <c r="B26" s="55" t="s">
        <v>115</v>
      </c>
      <c r="C26" s="55"/>
      <c r="D26" s="55"/>
      <c r="E26" s="56"/>
      <c r="F26" s="65">
        <f>+D27-D28</f>
        <v>0</v>
      </c>
      <c r="G26" s="62"/>
      <c r="H26" s="58"/>
      <c r="I26" s="61"/>
    </row>
    <row r="27" spans="1:9" x14ac:dyDescent="0.25">
      <c r="A27" s="51"/>
      <c r="B27" s="49"/>
      <c r="C27" s="49"/>
      <c r="D27" s="57">
        <v>226571733836.34003</v>
      </c>
      <c r="E27" s="50"/>
      <c r="F27" s="49"/>
      <c r="G27" s="62"/>
      <c r="H27" s="58"/>
      <c r="I27" s="61"/>
    </row>
    <row r="28" spans="1:9" x14ac:dyDescent="0.25">
      <c r="A28" s="66"/>
      <c r="B28" s="56" t="s">
        <v>116</v>
      </c>
      <c r="C28" s="49"/>
      <c r="D28" s="61">
        <f>+SUM(D29:D54)</f>
        <v>226571733836.34</v>
      </c>
      <c r="E28" s="61"/>
      <c r="F28" s="61"/>
      <c r="G28" s="61">
        <f>+SUM(G29:G54)</f>
        <v>218728007290.13995</v>
      </c>
      <c r="H28" s="58"/>
      <c r="I28" s="61"/>
    </row>
    <row r="29" spans="1:9" x14ac:dyDescent="0.25">
      <c r="A29" s="49"/>
      <c r="B29" s="62" t="s">
        <v>138</v>
      </c>
      <c r="C29" s="49"/>
      <c r="D29" s="57">
        <v>219709030.51999995</v>
      </c>
      <c r="E29" s="57"/>
      <c r="F29" s="49"/>
      <c r="G29" s="57">
        <v>40324354.280000001</v>
      </c>
      <c r="H29" s="58"/>
      <c r="I29" s="61"/>
    </row>
    <row r="30" spans="1:9" x14ac:dyDescent="0.25">
      <c r="A30" s="49"/>
      <c r="B30" s="62" t="s">
        <v>117</v>
      </c>
      <c r="C30" s="49"/>
      <c r="D30" s="57">
        <v>0</v>
      </c>
      <c r="E30" s="57"/>
      <c r="F30" s="49"/>
      <c r="G30" s="57">
        <v>382814864.10000056</v>
      </c>
      <c r="H30" s="58"/>
      <c r="I30" s="61"/>
    </row>
    <row r="31" spans="1:9" x14ac:dyDescent="0.25">
      <c r="A31" s="49"/>
      <c r="B31" s="62" t="s">
        <v>139</v>
      </c>
      <c r="C31" s="49"/>
      <c r="D31" s="57">
        <v>2603582242.52</v>
      </c>
      <c r="E31" s="57"/>
      <c r="F31" s="49"/>
      <c r="G31" s="57">
        <v>1800649747.3799999</v>
      </c>
      <c r="H31" s="58"/>
      <c r="I31" s="61"/>
    </row>
    <row r="32" spans="1:9" x14ac:dyDescent="0.25">
      <c r="A32" s="49"/>
      <c r="B32" s="62" t="s">
        <v>140</v>
      </c>
      <c r="C32" s="49"/>
      <c r="D32" s="57">
        <v>429929832.21000004</v>
      </c>
      <c r="E32" s="57"/>
      <c r="F32" s="49"/>
      <c r="G32" s="57">
        <v>309449164.52999997</v>
      </c>
      <c r="H32" s="58"/>
      <c r="I32" s="61"/>
    </row>
    <row r="33" spans="1:9" x14ac:dyDescent="0.25">
      <c r="A33" s="49"/>
      <c r="B33" s="62" t="s">
        <v>141</v>
      </c>
      <c r="C33" s="49"/>
      <c r="D33" s="57">
        <v>545240</v>
      </c>
      <c r="E33" s="57"/>
      <c r="F33" s="49"/>
      <c r="G33" s="57">
        <v>1317550</v>
      </c>
      <c r="I33" s="61"/>
    </row>
    <row r="34" spans="1:9" x14ac:dyDescent="0.25">
      <c r="A34" s="49"/>
      <c r="B34" s="62" t="s">
        <v>142</v>
      </c>
      <c r="C34" s="49"/>
      <c r="D34" s="57">
        <v>5085366868.71</v>
      </c>
      <c r="E34" s="57"/>
      <c r="F34" s="49"/>
      <c r="G34" s="57">
        <v>4596953217.2799997</v>
      </c>
      <c r="H34" s="58"/>
      <c r="I34" s="61"/>
    </row>
    <row r="35" spans="1:9" x14ac:dyDescent="0.25">
      <c r="A35" s="49"/>
      <c r="B35" s="62" t="s">
        <v>132</v>
      </c>
      <c r="C35" s="49"/>
      <c r="D35" s="57">
        <v>4898375418.3699999</v>
      </c>
      <c r="E35" s="57"/>
      <c r="F35" s="49"/>
      <c r="G35" s="57">
        <v>454148236.81</v>
      </c>
      <c r="H35" s="58"/>
      <c r="I35" s="61"/>
    </row>
    <row r="36" spans="1:9" x14ac:dyDescent="0.25">
      <c r="A36" s="49"/>
      <c r="B36" s="62" t="s">
        <v>118</v>
      </c>
      <c r="C36" s="62"/>
      <c r="D36" s="57">
        <v>0</v>
      </c>
      <c r="E36" s="57"/>
      <c r="F36" s="49"/>
      <c r="G36" s="57">
        <v>0</v>
      </c>
      <c r="H36" s="58"/>
      <c r="I36" s="61"/>
    </row>
    <row r="37" spans="1:9" x14ac:dyDescent="0.25">
      <c r="B37" s="1" t="s">
        <v>119</v>
      </c>
      <c r="D37" s="57">
        <v>0</v>
      </c>
      <c r="E37" s="57"/>
      <c r="F37" s="49"/>
      <c r="G37" s="57">
        <v>0</v>
      </c>
      <c r="H37" s="58"/>
      <c r="I37" s="61"/>
    </row>
    <row r="38" spans="1:9" x14ac:dyDescent="0.25">
      <c r="A38" s="49"/>
      <c r="B38" s="62" t="s">
        <v>133</v>
      </c>
      <c r="C38" s="49"/>
      <c r="D38" s="57">
        <v>76179073622.649994</v>
      </c>
      <c r="E38" s="57"/>
      <c r="F38" s="51"/>
      <c r="G38" s="57">
        <v>7497305033.2800007</v>
      </c>
      <c r="H38" s="58"/>
      <c r="I38" s="61"/>
    </row>
    <row r="39" spans="1:9" x14ac:dyDescent="0.25">
      <c r="A39" s="49"/>
      <c r="B39" s="62" t="s">
        <v>134</v>
      </c>
      <c r="C39" s="49"/>
      <c r="D39" s="57">
        <v>86331042958.130005</v>
      </c>
      <c r="E39" s="57"/>
      <c r="F39" s="51"/>
      <c r="G39" s="57">
        <v>158346756432.97998</v>
      </c>
      <c r="H39" s="58"/>
      <c r="I39" s="61"/>
    </row>
    <row r="40" spans="1:9" x14ac:dyDescent="0.25">
      <c r="A40" s="49"/>
      <c r="B40" s="62" t="s">
        <v>143</v>
      </c>
      <c r="C40" s="49"/>
      <c r="D40" s="57">
        <v>523145536.44</v>
      </c>
      <c r="E40" s="57"/>
      <c r="F40" s="51"/>
      <c r="G40" s="57">
        <v>458531715.58999997</v>
      </c>
      <c r="H40" s="58"/>
      <c r="I40" s="61"/>
    </row>
    <row r="41" spans="1:9" x14ac:dyDescent="0.25">
      <c r="A41" s="49"/>
      <c r="B41" s="62" t="s">
        <v>135</v>
      </c>
      <c r="C41" s="49" t="s">
        <v>120</v>
      </c>
      <c r="D41" s="57">
        <v>1403530525.2600002</v>
      </c>
      <c r="E41" s="57"/>
      <c r="F41" s="51"/>
      <c r="G41" s="57">
        <v>169797137.22000003</v>
      </c>
      <c r="H41" s="58"/>
      <c r="I41" s="61"/>
    </row>
    <row r="42" spans="1:9" x14ac:dyDescent="0.25">
      <c r="A42" s="49"/>
      <c r="B42" s="62" t="s">
        <v>144</v>
      </c>
      <c r="C42" s="49"/>
      <c r="D42" s="57">
        <v>2382621374.3900003</v>
      </c>
      <c r="E42" s="57"/>
      <c r="F42" s="51"/>
      <c r="G42" s="57">
        <v>2567986426.3000002</v>
      </c>
      <c r="H42" s="58"/>
      <c r="I42" s="61"/>
    </row>
    <row r="43" spans="1:9" x14ac:dyDescent="0.25">
      <c r="A43" s="49"/>
      <c r="B43" s="62" t="s">
        <v>121</v>
      </c>
      <c r="C43" s="49"/>
      <c r="D43" s="57">
        <v>540727356.11000001</v>
      </c>
      <c r="E43" s="57"/>
      <c r="F43" s="51"/>
      <c r="G43" s="57">
        <v>0</v>
      </c>
      <c r="H43" s="58"/>
      <c r="I43" s="61"/>
    </row>
    <row r="44" spans="1:9" x14ac:dyDescent="0.25">
      <c r="A44" s="49"/>
      <c r="B44" s="62" t="s">
        <v>145</v>
      </c>
      <c r="C44" s="49"/>
      <c r="D44" s="57">
        <v>20363333</v>
      </c>
      <c r="E44" s="57"/>
      <c r="F44" s="51"/>
      <c r="G44" s="57">
        <v>32624687</v>
      </c>
      <c r="H44" s="58"/>
      <c r="I44" s="61"/>
    </row>
    <row r="45" spans="1:9" x14ac:dyDescent="0.25">
      <c r="A45" s="49"/>
      <c r="B45" s="62" t="s">
        <v>146</v>
      </c>
      <c r="C45" s="49"/>
      <c r="D45" s="57">
        <v>3032030431.2800002</v>
      </c>
      <c r="E45" s="57"/>
      <c r="F45" s="51"/>
      <c r="G45" s="57">
        <v>2040200287</v>
      </c>
      <c r="H45" s="58"/>
      <c r="I45" s="61"/>
    </row>
    <row r="46" spans="1:9" x14ac:dyDescent="0.25">
      <c r="A46" s="49"/>
      <c r="B46" s="62" t="s">
        <v>122</v>
      </c>
      <c r="C46" s="49"/>
      <c r="D46" s="57">
        <v>265196759</v>
      </c>
      <c r="E46" s="57"/>
      <c r="F46" s="51"/>
      <c r="G46" s="57">
        <v>109929293</v>
      </c>
      <c r="H46" s="58"/>
      <c r="I46" s="61"/>
    </row>
    <row r="47" spans="1:9" x14ac:dyDescent="0.25">
      <c r="A47" s="49"/>
      <c r="B47" s="62" t="s">
        <v>147</v>
      </c>
      <c r="C47" s="49"/>
      <c r="D47" s="57">
        <v>327428662.39999998</v>
      </c>
      <c r="E47" s="57"/>
      <c r="F47" s="51"/>
      <c r="G47" s="57">
        <v>223286324.40000001</v>
      </c>
      <c r="H47" s="58"/>
      <c r="I47" s="61"/>
    </row>
    <row r="48" spans="1:9" x14ac:dyDescent="0.25">
      <c r="A48" s="49"/>
      <c r="B48" s="62" t="s">
        <v>148</v>
      </c>
      <c r="C48" s="49"/>
      <c r="D48" s="57">
        <v>0</v>
      </c>
      <c r="E48" s="57"/>
      <c r="F48" s="51"/>
      <c r="G48" s="57">
        <v>33129586.399999999</v>
      </c>
      <c r="H48" s="58"/>
      <c r="I48" s="61"/>
    </row>
    <row r="49" spans="1:9" x14ac:dyDescent="0.25">
      <c r="A49" s="49"/>
      <c r="B49" s="62" t="s">
        <v>123</v>
      </c>
      <c r="C49" s="49"/>
      <c r="D49" s="57">
        <v>0</v>
      </c>
      <c r="E49" s="57"/>
      <c r="F49" s="51"/>
      <c r="G49" s="57">
        <v>0</v>
      </c>
      <c r="H49" s="58"/>
      <c r="I49" s="61"/>
    </row>
    <row r="50" spans="1:9" x14ac:dyDescent="0.25">
      <c r="A50" s="49"/>
      <c r="B50" s="62" t="s">
        <v>124</v>
      </c>
      <c r="C50" s="49"/>
      <c r="D50" s="57">
        <v>0</v>
      </c>
      <c r="E50" s="57"/>
      <c r="F50" s="51"/>
      <c r="G50" s="57">
        <v>0</v>
      </c>
      <c r="H50" s="58"/>
      <c r="I50" s="61"/>
    </row>
    <row r="51" spans="1:9" x14ac:dyDescent="0.25">
      <c r="A51" s="49"/>
      <c r="B51" s="62" t="s">
        <v>125</v>
      </c>
      <c r="D51" s="57">
        <v>0</v>
      </c>
      <c r="E51" s="57"/>
      <c r="F51" s="51"/>
      <c r="G51" s="57">
        <v>0</v>
      </c>
      <c r="H51" s="58"/>
      <c r="I51" s="61"/>
    </row>
    <row r="52" spans="1:9" x14ac:dyDescent="0.25">
      <c r="A52" s="49"/>
      <c r="B52" s="62" t="s">
        <v>149</v>
      </c>
      <c r="C52" s="49"/>
      <c r="D52" s="57">
        <v>270787582.56999999</v>
      </c>
      <c r="E52" s="57"/>
      <c r="F52" s="51"/>
      <c r="G52" s="57">
        <v>276689431.11000001</v>
      </c>
      <c r="H52" s="58"/>
      <c r="I52" s="61"/>
    </row>
    <row r="53" spans="1:9" x14ac:dyDescent="0.25">
      <c r="A53" s="49"/>
      <c r="B53" s="62" t="s">
        <v>150</v>
      </c>
      <c r="C53" s="49"/>
      <c r="D53" s="57">
        <v>306038666.15000004</v>
      </c>
      <c r="E53" s="57"/>
      <c r="F53" s="51"/>
      <c r="G53" s="57">
        <v>170015468.03999999</v>
      </c>
      <c r="H53" s="58"/>
      <c r="I53" s="61"/>
    </row>
    <row r="54" spans="1:9" x14ac:dyDescent="0.25">
      <c r="A54" s="49"/>
      <c r="B54" s="62" t="s">
        <v>64</v>
      </c>
      <c r="C54" s="49"/>
      <c r="D54" s="57">
        <v>41752238396.629997</v>
      </c>
      <c r="E54" s="57"/>
      <c r="F54" s="51"/>
      <c r="G54" s="57">
        <v>39216098333.440002</v>
      </c>
      <c r="H54" s="58"/>
      <c r="I54" s="61"/>
    </row>
    <row r="55" spans="1:9" x14ac:dyDescent="0.25">
      <c r="A55" s="49"/>
      <c r="B55" s="62"/>
      <c r="C55" s="49"/>
      <c r="D55" s="57">
        <v>0</v>
      </c>
      <c r="E55" s="57"/>
      <c r="F55" s="51"/>
      <c r="G55" s="57">
        <v>0</v>
      </c>
      <c r="H55" s="58"/>
      <c r="I55" s="61"/>
    </row>
    <row r="56" spans="1:9" x14ac:dyDescent="0.25">
      <c r="A56" s="51"/>
      <c r="B56" s="59" t="s">
        <v>126</v>
      </c>
      <c r="C56" s="49"/>
      <c r="D56" s="57">
        <v>1081216262.6600001</v>
      </c>
      <c r="E56" s="57"/>
      <c r="F56" s="51"/>
      <c r="G56" s="57">
        <v>3168659442.6199999</v>
      </c>
      <c r="H56" s="58"/>
      <c r="I56" s="61"/>
    </row>
    <row r="57" spans="1:9" x14ac:dyDescent="0.25">
      <c r="B57" s="49"/>
      <c r="C57" s="49"/>
      <c r="D57" s="50"/>
      <c r="E57" s="50"/>
      <c r="F57" s="51"/>
      <c r="G57" s="49"/>
      <c r="H57" s="58"/>
      <c r="I57" s="61"/>
    </row>
    <row r="58" spans="1:9" x14ac:dyDescent="0.25">
      <c r="B58" s="59" t="s">
        <v>127</v>
      </c>
      <c r="C58" s="49"/>
      <c r="D58" s="61">
        <f>+D10-D28-D56</f>
        <v>2263540469635.9878</v>
      </c>
      <c r="E58" s="61"/>
      <c r="F58" s="61"/>
      <c r="G58" s="61">
        <f>+G10-G28-G56</f>
        <v>798881778624.29944</v>
      </c>
      <c r="H58" s="58"/>
      <c r="I58" s="61"/>
    </row>
    <row r="59" spans="1:9" x14ac:dyDescent="0.25">
      <c r="B59" s="49"/>
      <c r="C59" s="49"/>
      <c r="D59" s="50"/>
      <c r="E59" s="50"/>
      <c r="F59" s="51"/>
      <c r="G59" s="49"/>
      <c r="H59" s="58"/>
      <c r="I59" s="61"/>
    </row>
    <row r="60" spans="1:9" x14ac:dyDescent="0.25">
      <c r="B60" s="59" t="s">
        <v>128</v>
      </c>
      <c r="C60" s="59"/>
      <c r="D60" s="67">
        <v>2110994169622.53</v>
      </c>
      <c r="E60" s="67"/>
      <c r="F60" s="51"/>
      <c r="G60" s="67">
        <v>-177208159751.08301</v>
      </c>
      <c r="H60" s="58"/>
      <c r="I60" s="61"/>
    </row>
    <row r="61" spans="1:9" x14ac:dyDescent="0.25">
      <c r="B61" s="59" t="s">
        <v>129</v>
      </c>
      <c r="C61" s="59"/>
      <c r="D61" s="61">
        <f>+D58+D60</f>
        <v>4374534639258.5176</v>
      </c>
      <c r="E61" s="61"/>
      <c r="F61" s="61"/>
      <c r="G61" s="61">
        <f>+G58+G60</f>
        <v>621673618873.21643</v>
      </c>
      <c r="H61" s="58"/>
      <c r="I61" s="61"/>
    </row>
    <row r="62" spans="1:9" x14ac:dyDescent="0.25">
      <c r="B62" s="49"/>
      <c r="C62" s="49"/>
      <c r="D62" s="50"/>
      <c r="E62" s="50"/>
      <c r="F62" s="51"/>
      <c r="G62" s="49"/>
      <c r="H62" s="58"/>
      <c r="I62" s="50"/>
    </row>
    <row r="63" spans="1:9" x14ac:dyDescent="0.25">
      <c r="B63" s="49"/>
      <c r="C63" s="49"/>
      <c r="D63" s="50"/>
      <c r="E63" s="50"/>
      <c r="F63" s="51"/>
      <c r="G63" s="49"/>
      <c r="H63" s="58"/>
      <c r="I63" s="50"/>
    </row>
    <row r="64" spans="1:9" ht="16.5" x14ac:dyDescent="0.3">
      <c r="B64" s="42" t="s">
        <v>98</v>
      </c>
      <c r="C64" s="38"/>
      <c r="F64" s="39" t="s">
        <v>99</v>
      </c>
      <c r="G64" s="39"/>
      <c r="H64" s="58"/>
      <c r="I64" s="50"/>
    </row>
    <row r="65" spans="2:10" x14ac:dyDescent="0.25">
      <c r="B65" s="42" t="s">
        <v>100</v>
      </c>
      <c r="C65" s="40"/>
      <c r="F65" s="39" t="s">
        <v>101</v>
      </c>
      <c r="G65" s="39"/>
      <c r="H65" s="58"/>
      <c r="I65" s="50"/>
    </row>
    <row r="66" spans="2:10" x14ac:dyDescent="0.25">
      <c r="F66" s="68" t="s">
        <v>103</v>
      </c>
      <c r="H66" s="58"/>
      <c r="I66" s="50"/>
    </row>
    <row r="67" spans="2:10" x14ac:dyDescent="0.25">
      <c r="B67" s="69"/>
      <c r="C67" s="69"/>
      <c r="D67" s="61"/>
      <c r="E67" s="61"/>
      <c r="F67" s="51"/>
      <c r="G67" s="69"/>
      <c r="H67" s="58"/>
      <c r="I67" s="61"/>
      <c r="J67" s="61"/>
    </row>
    <row r="68" spans="2:10" x14ac:dyDescent="0.25">
      <c r="B68" s="49" t="s">
        <v>104</v>
      </c>
      <c r="C68" s="49"/>
      <c r="D68" s="57"/>
      <c r="E68" s="57"/>
      <c r="F68" s="49"/>
      <c r="G68" s="49"/>
      <c r="H68" s="58"/>
      <c r="I68" s="61"/>
    </row>
    <row r="69" spans="2:10" x14ac:dyDescent="0.25">
      <c r="B69" s="63" t="s">
        <v>105</v>
      </c>
      <c r="C69" s="63"/>
      <c r="D69" s="50"/>
      <c r="E69" s="50"/>
      <c r="F69" s="51"/>
      <c r="G69" s="49"/>
      <c r="H69" s="58"/>
      <c r="I69" s="61"/>
    </row>
    <row r="70" spans="2:10" x14ac:dyDescent="0.25">
      <c r="B70" s="59"/>
      <c r="C70" s="59"/>
      <c r="D70" s="50"/>
      <c r="E70" s="50"/>
      <c r="F70" s="66"/>
      <c r="G70" s="70"/>
      <c r="H70" s="71"/>
      <c r="I70" s="61"/>
      <c r="J70" s="61"/>
    </row>
    <row r="71" spans="2:10" x14ac:dyDescent="0.25">
      <c r="B71" s="72"/>
      <c r="C71" s="72"/>
      <c r="D71" s="61"/>
      <c r="E71" s="61"/>
      <c r="F71" s="66"/>
      <c r="G71" s="72"/>
      <c r="H71" s="71"/>
      <c r="I71" s="57"/>
    </row>
    <row r="72" spans="2:10" x14ac:dyDescent="0.25">
      <c r="B72" s="72"/>
      <c r="C72" s="72"/>
      <c r="D72" s="61"/>
      <c r="E72" s="61"/>
      <c r="F72" s="66"/>
      <c r="G72" s="72"/>
      <c r="H72" s="71"/>
      <c r="I72" s="57"/>
    </row>
    <row r="73" spans="2:10" x14ac:dyDescent="0.25">
      <c r="B73" s="72"/>
      <c r="C73" s="72"/>
      <c r="D73" s="61"/>
      <c r="E73" s="61"/>
      <c r="F73" s="66"/>
      <c r="G73" s="72"/>
      <c r="H73" s="71"/>
      <c r="I73" s="57"/>
    </row>
    <row r="74" spans="2:10" x14ac:dyDescent="0.25">
      <c r="B74" s="72"/>
      <c r="C74" s="72"/>
      <c r="D74" s="73"/>
      <c r="E74" s="73"/>
      <c r="F74" s="66"/>
      <c r="G74" s="59"/>
      <c r="H74" s="71"/>
      <c r="I74" s="61"/>
    </row>
    <row r="81" spans="2:2" x14ac:dyDescent="0.25">
      <c r="B81" s="5"/>
    </row>
  </sheetData>
  <mergeCells count="9">
    <mergeCell ref="B26:D26"/>
    <mergeCell ref="F64:G64"/>
    <mergeCell ref="F65:G65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2020-05-29T17:11:11Z</dcterms:created>
  <dcterms:modified xsi:type="dcterms:W3CDTF">2020-05-29T20:40:35Z</dcterms:modified>
</cp:coreProperties>
</file>